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F:\1-AÑO 2026\DLQ\Formularios\FOR CODIFICADO nuevo\"/>
    </mc:Choice>
  </mc:AlternateContent>
  <xr:revisionPtr revIDLastSave="0" documentId="8_{905FEA1D-35A7-48EA-9C5A-B2CA63A1F898}" xr6:coauthVersionLast="47" xr6:coauthVersionMax="47" xr10:uidLastSave="{00000000-0000-0000-0000-000000000000}"/>
  <bookViews>
    <workbookView xWindow="-120" yWindow="-120" windowWidth="20640" windowHeight="11040" firstSheet="1" activeTab="1" xr2:uid="{00000000-000D-0000-FFFF-FFFF00000000}"/>
  </bookViews>
  <sheets>
    <sheet name="FOR-DLQ-020" sheetId="3" r:id="rId1"/>
    <sheet name="FOR-DLQ-045" sheetId="11" r:id="rId2"/>
    <sheet name="Hoja1" sheetId="8" r:id="rId3"/>
  </sheets>
  <definedNames>
    <definedName name="_xlnm.Print_Titles" localSheetId="1">'FOR-DLQ-045'!$7:$7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3" l="1"/>
  <c r="H26" i="3"/>
  <c r="G26" i="3"/>
  <c r="H35" i="3" l="1"/>
  <c r="G35" i="3"/>
  <c r="H33" i="3"/>
  <c r="G33" i="3"/>
  <c r="H31" i="3"/>
  <c r="G31" i="3"/>
  <c r="H29" i="3"/>
  <c r="G29" i="3"/>
  <c r="H27" i="3"/>
  <c r="G27" i="3"/>
  <c r="N10" i="3" l="1"/>
  <c r="N12" i="3"/>
  <c r="N9" i="3"/>
  <c r="G12" i="3"/>
  <c r="F12" i="3"/>
  <c r="G11" i="3"/>
  <c r="F11" i="3"/>
  <c r="G10" i="3"/>
  <c r="F10" i="3"/>
  <c r="G9" i="3"/>
  <c r="F9" i="3"/>
  <c r="G8" i="3"/>
  <c r="F8" i="3"/>
  <c r="I12" i="3" l="1"/>
  <c r="I9" i="3"/>
  <c r="I10" i="3"/>
  <c r="I11" i="3"/>
  <c r="H10" i="3"/>
  <c r="H12" i="3"/>
  <c r="H8" i="3"/>
  <c r="H9" i="3"/>
  <c r="H11" i="3"/>
</calcChain>
</file>

<file path=xl/sharedStrings.xml><?xml version="1.0" encoding="utf-8"?>
<sst xmlns="http://schemas.openxmlformats.org/spreadsheetml/2006/main" count="180" uniqueCount="156">
  <si>
    <t>Analista</t>
  </si>
  <si>
    <t>Principio Activo</t>
  </si>
  <si>
    <t>ACN</t>
  </si>
  <si>
    <t>-</t>
  </si>
  <si>
    <t>2.4 D</t>
  </si>
  <si>
    <t>Estándar</t>
  </si>
  <si>
    <t>Pureza</t>
  </si>
  <si>
    <t>Densidad</t>
  </si>
  <si>
    <t>Muestra</t>
  </si>
  <si>
    <t>Masa</t>
  </si>
  <si>
    <t>Area 1</t>
  </si>
  <si>
    <t>Area 2</t>
  </si>
  <si>
    <t>Promedio</t>
  </si>
  <si>
    <t>Desviacion</t>
  </si>
  <si>
    <t>%CV</t>
  </si>
  <si>
    <t>%p/p-%p/v</t>
  </si>
  <si>
    <t>Factor</t>
  </si>
  <si>
    <t xml:space="preserve">Valor declarado </t>
  </si>
  <si>
    <t>Aspecto</t>
  </si>
  <si>
    <t>std 2,4 D</t>
  </si>
  <si>
    <t>3767/26</t>
  </si>
  <si>
    <t>Naranja</t>
  </si>
  <si>
    <t>Liquido</t>
  </si>
  <si>
    <t>3768/26</t>
  </si>
  <si>
    <t>3769/26</t>
  </si>
  <si>
    <t>3770/26</t>
  </si>
  <si>
    <t xml:space="preserve">Columna: </t>
  </si>
  <si>
    <t>C18x25 cm</t>
  </si>
  <si>
    <t xml:space="preserve">FM: </t>
  </si>
  <si>
    <t>ACN:0.1% H3PO4 (80:20)</t>
  </si>
  <si>
    <t xml:space="preserve">SD: </t>
  </si>
  <si>
    <t>0,8 ml/min</t>
  </si>
  <si>
    <t>225 nm</t>
  </si>
  <si>
    <t xml:space="preserve">Concentración: </t>
  </si>
  <si>
    <t>10.5 mg/50mL</t>
  </si>
  <si>
    <t xml:space="preserve">T corrida: </t>
  </si>
  <si>
    <t>10 min</t>
  </si>
  <si>
    <t xml:space="preserve">T retención: </t>
  </si>
  <si>
    <t>2.3 min</t>
  </si>
  <si>
    <t xml:space="preserve">Equipo: </t>
  </si>
  <si>
    <t>UPLC 06</t>
  </si>
  <si>
    <t xml:space="preserve">Fecha:                 </t>
  </si>
  <si>
    <t xml:space="preserve">Flujo: </t>
  </si>
  <si>
    <t xml:space="preserve">Longitud de Onda: </t>
  </si>
  <si>
    <t>Pic+Muestra</t>
  </si>
  <si>
    <t>Pic vacío</t>
  </si>
  <si>
    <t>Pic.+Agua</t>
  </si>
  <si>
    <t>N° Informe</t>
  </si>
  <si>
    <t>N° Ensayo</t>
  </si>
  <si>
    <t>Color</t>
  </si>
  <si>
    <t>Código Interno:MRD 01-13  Lote: 15513800 Chem Service</t>
  </si>
  <si>
    <t>Valor FAO
Mínimo</t>
  </si>
  <si>
    <t>Valor FAO
Máximo</t>
  </si>
  <si>
    <t>% de Toletancia</t>
  </si>
  <si>
    <t>Valor declarado</t>
  </si>
  <si>
    <t>+</t>
  </si>
  <si>
    <t>Hasta 25 (2,5%)</t>
  </si>
  <si>
    <t>± 15 % EC, SC, SL</t>
  </si>
  <si>
    <t>± 25 % GR, WG, etc.</t>
  </si>
  <si>
    <t>Más de 25 (2,5% al 10%)</t>
  </si>
  <si>
    <t>±</t>
  </si>
  <si>
    <t>Más de 100 - 250 (10% - 25%)</t>
  </si>
  <si>
    <t>Más de 250 - 500 (25% - 50%)</t>
  </si>
  <si>
    <t>Más de 500 (51%)</t>
  </si>
  <si>
    <t>FAO TOLERANCIA</t>
  </si>
  <si>
    <t>Valor</t>
  </si>
  <si>
    <t>Método</t>
  </si>
  <si>
    <t>Equipo</t>
  </si>
  <si>
    <t>MA-DLQ-006 Determinación de Glifosato</t>
  </si>
  <si>
    <t>MA-DLQ-007 Determinación de Carbendazim</t>
  </si>
  <si>
    <t>MA-DLQ-008 Determinación de Imidacloprid</t>
  </si>
  <si>
    <t>MA-DLQ-009 Determinación de Clorpirifos</t>
  </si>
  <si>
    <t>MA-DLQ-010 Determinación de ingredientes activos por UPLC o GC</t>
  </si>
  <si>
    <t>MA-DLQ-011 Determinación de Atrazina en Chiapo método QuPPe y Gc Ms MS</t>
  </si>
  <si>
    <t>MA-DLQ-012 Determinación de residuos de 2,4 D en muestras de agua por LC MSMS</t>
  </si>
  <si>
    <t>MA-DLQ-013 Determinación de residuos de Plaguicidas en vegetales por Quechers y LC-MS-MS</t>
  </si>
  <si>
    <t>MA-DLQ-014 Determinación de residuos de Plaguicidas en Arroz por LC-MS-MS</t>
  </si>
  <si>
    <t>MA-DLQ-015 Determinación de Haloxyfop total en semillas oleaginosas</t>
  </si>
  <si>
    <t>MA-DLQ-016 Determinación de Multiresiduos en Hojas comestibles y no comestibles por Quechers Y LC M SM</t>
  </si>
  <si>
    <t>MA-DLQ-017 Determinación de residuos de Plaguicidas en semillas oleaginosas por Quechers Y GC MSMS</t>
  </si>
  <si>
    <t>MA-DLQ-018 Determinación de residuos de Plaguicidas en chia por QuEChERS y LC MSMS</t>
  </si>
  <si>
    <t>MA-DLQ-019  Determinación de multiresiduos en semillas oleaginosas por LC MSMS</t>
  </si>
  <si>
    <t>MA-DLQ-020 Determinación de 2,4 D  metodo QuPPe por LCMSMS</t>
  </si>
  <si>
    <t>MA-DLQ-021 Determinación de multiresiduos en Agua por LC MSMS</t>
  </si>
  <si>
    <t>MA-DLQ-022 Determinación de residuos de Plaguicidas en BANANA   por Quechers GCMSMS Shimadzu</t>
  </si>
  <si>
    <t>MA-DLQ-023 Determinación de residuos de Plaguicidas en suelo por LC MSMS</t>
  </si>
  <si>
    <t>MA-DLQ-024 Determinación de Multiresiduos en Semillas oleaginosas por QUECHERS Y LC M SMS</t>
  </si>
  <si>
    <t>MA-DLQ-025 Determinación de Aflatoxinas B1, B2, G1 y G2 en Maní por HPLC-FLR</t>
  </si>
  <si>
    <t>MA-DLQ-026 Determinación de Aflatoxinas Totales por Elisa</t>
  </si>
  <si>
    <t>MA-DLQ-027 Determinacion de Aflatoxinas B1, B2, G1 y G2 en Yerba mate canchada por HPLC-FLR</t>
  </si>
  <si>
    <t>MA-DLQ-028 Determinación de Aflatoxinas B1, B2, G1 y G2 en CHIA por HPLC-FLR</t>
  </si>
  <si>
    <t>MA-DLQ-029 Determinación de Aflatoxinas B1, B2, G1 y G2 en Harina de Maíz por HPLC-FLR</t>
  </si>
  <si>
    <t>MA-DLQ-030 Determinación de Aflatoxinas B1, B2, G1 y G2 en Arroz por HPLC-FLR</t>
  </si>
  <si>
    <t>MA-DLQ-031 Determinación de Aflatoxinas B1, B2, G1 y G2 en Semilla de oleaginosa por HPLC-FLR</t>
  </si>
  <si>
    <t>LC.UPLC.01</t>
  </si>
  <si>
    <t>LC.UPLC.02</t>
  </si>
  <si>
    <t>LC.UPLC.03</t>
  </si>
  <si>
    <t>LC.UPLC.04</t>
  </si>
  <si>
    <t>LC.UPLC.06</t>
  </si>
  <si>
    <t>LC.UPLC.07</t>
  </si>
  <si>
    <t>LC.GCFI.06</t>
  </si>
  <si>
    <t>LR.LCMSMS.04</t>
  </si>
  <si>
    <t>Lic. Diego Ramirez</t>
  </si>
  <si>
    <t>Lic. Fabian Nuñez</t>
  </si>
  <si>
    <t>Ingrediente Activo:</t>
  </si>
  <si>
    <t>Lic. Laura Lezcano</t>
  </si>
  <si>
    <t>Lic. Gladis Chavez</t>
  </si>
  <si>
    <t>Lic. Angélica Ruiz Diaz</t>
  </si>
  <si>
    <t>Responsable</t>
  </si>
  <si>
    <t>Código de Balanza:</t>
  </si>
  <si>
    <t>Responsable:</t>
  </si>
  <si>
    <t>Motivo de ensayo:</t>
  </si>
  <si>
    <t>N° Identificación de la muestra</t>
  </si>
  <si>
    <t>DL-01-1455/2026</t>
  </si>
  <si>
    <t>Presentación</t>
  </si>
  <si>
    <t>Peso (g)</t>
  </si>
  <si>
    <t>Fecha:</t>
  </si>
  <si>
    <t>Motivo de Ensayo</t>
  </si>
  <si>
    <t>OPI</t>
  </si>
  <si>
    <t>Registro</t>
  </si>
  <si>
    <t>Extensión</t>
  </si>
  <si>
    <t>Control de Calidad</t>
  </si>
  <si>
    <t>Interlaboratorio</t>
  </si>
  <si>
    <t>Fiscalización/Retención</t>
  </si>
  <si>
    <t>Código de Balanza</t>
  </si>
  <si>
    <t>LC.BALA.17</t>
  </si>
  <si>
    <t>Pic.+Muestra</t>
  </si>
  <si>
    <t>Pic. Vacío</t>
  </si>
  <si>
    <t>LC.BALA.21</t>
  </si>
  <si>
    <t>LF.BALA.04</t>
  </si>
  <si>
    <t>Pic. + Agua:</t>
  </si>
  <si>
    <t>Estado de la Muestra</t>
  </si>
  <si>
    <t>Para inyección</t>
  </si>
  <si>
    <t>Para integración</t>
  </si>
  <si>
    <t>Para Emisión de Informe</t>
  </si>
  <si>
    <t>Datos del Estandar</t>
  </si>
  <si>
    <t>Ingrediente activo:</t>
  </si>
  <si>
    <t>Lote:</t>
  </si>
  <si>
    <t>Pureza:</t>
  </si>
  <si>
    <t>Concentración:</t>
  </si>
  <si>
    <t>Diluyente:</t>
  </si>
  <si>
    <t>Selena Valdez</t>
  </si>
  <si>
    <t>Rocío Sánchez</t>
  </si>
  <si>
    <t>Carmen Ayala</t>
  </si>
  <si>
    <t>Paz Vera</t>
  </si>
  <si>
    <t>Fabian Núñez</t>
  </si>
  <si>
    <t>Diego Ramirez</t>
  </si>
  <si>
    <t>Luz Morales</t>
  </si>
  <si>
    <t>Stella Villalba</t>
  </si>
  <si>
    <t>Dahiana Sanabria</t>
  </si>
  <si>
    <t>Anibal Kiese</t>
  </si>
  <si>
    <t>Elisa Rolón</t>
  </si>
  <si>
    <t>Claudia Montiel</t>
  </si>
  <si>
    <t>Carmen Lugo</t>
  </si>
  <si>
    <t>Leyla Diaz</t>
  </si>
  <si>
    <t>Repetir Analísis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</si>
</sst>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20"/>
      <color indexed="36"/>
      <name val="Arial"/>
      <family val="2"/>
    </font>
    <font>
      <b/>
      <sz val="20"/>
      <color indexed="60"/>
      <name val="Arial"/>
      <family val="2"/>
    </font>
    <font>
      <sz val="10"/>
      <name val="Calibri"/>
      <family val="2"/>
    </font>
    <font>
      <sz val="10"/>
      <color indexed="10"/>
      <name val="Arial"/>
      <family val="2"/>
    </font>
    <font>
      <b/>
      <sz val="10"/>
      <color indexed="36"/>
      <name val="Arial"/>
      <family val="2"/>
    </font>
    <font>
      <b/>
      <sz val="10"/>
      <color indexed="60"/>
      <name val="Arial"/>
      <family val="2"/>
    </font>
    <font>
      <b/>
      <sz val="10"/>
      <name val="Calibri"/>
      <family val="2"/>
    </font>
    <font>
      <b/>
      <sz val="10"/>
      <color indexed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3B3B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99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4" fillId="0" borderId="0" xfId="1" applyAlignment="1">
      <alignment vertical="center"/>
    </xf>
    <xf numFmtId="3" fontId="9" fillId="0" borderId="9" xfId="1" applyNumberFormat="1" applyFont="1" applyBorder="1" applyAlignment="1">
      <alignment horizontal="center" vertical="center"/>
    </xf>
    <xf numFmtId="3" fontId="13" fillId="4" borderId="10" xfId="1" applyNumberFormat="1" applyFont="1" applyFill="1" applyBorder="1" applyAlignment="1">
      <alignment horizontal="center" vertical="center"/>
    </xf>
    <xf numFmtId="2" fontId="11" fillId="4" borderId="10" xfId="1" applyNumberFormat="1" applyFont="1" applyFill="1" applyBorder="1" applyAlignment="1">
      <alignment horizontal="center" vertical="center"/>
    </xf>
    <xf numFmtId="2" fontId="12" fillId="4" borderId="10" xfId="1" applyNumberFormat="1" applyFont="1" applyFill="1" applyBorder="1" applyAlignment="1">
      <alignment horizontal="center" vertical="center"/>
    </xf>
    <xf numFmtId="0" fontId="4" fillId="0" borderId="0" xfId="1"/>
    <xf numFmtId="0" fontId="4" fillId="0" borderId="10" xfId="1" applyBorder="1"/>
    <xf numFmtId="0" fontId="11" fillId="0" borderId="10" xfId="1" applyFont="1" applyBorder="1" applyAlignment="1">
      <alignment horizontal="center"/>
    </xf>
    <xf numFmtId="0" fontId="12" fillId="0" borderId="10" xfId="1" applyFont="1" applyBorder="1" applyAlignment="1">
      <alignment horizontal="center"/>
    </xf>
    <xf numFmtId="0" fontId="4" fillId="5" borderId="10" xfId="1" applyFill="1" applyBorder="1" applyAlignment="1">
      <alignment horizontal="center" vertical="center"/>
    </xf>
    <xf numFmtId="3" fontId="4" fillId="5" borderId="10" xfId="1" applyNumberFormat="1" applyFill="1" applyBorder="1" applyAlignment="1">
      <alignment horizontal="center" vertical="center"/>
    </xf>
    <xf numFmtId="2" fontId="11" fillId="5" borderId="10" xfId="1" applyNumberFormat="1" applyFont="1" applyFill="1" applyBorder="1" applyAlignment="1">
      <alignment horizontal="center" vertical="center"/>
    </xf>
    <xf numFmtId="2" fontId="12" fillId="5" borderId="10" xfId="1" applyNumberFormat="1" applyFont="1" applyFill="1" applyBorder="1" applyAlignment="1">
      <alignment horizontal="center" vertical="center"/>
    </xf>
    <xf numFmtId="0" fontId="4" fillId="0" borderId="10" xfId="1" applyBorder="1" applyAlignment="1">
      <alignment horizontal="center"/>
    </xf>
    <xf numFmtId="3" fontId="4" fillId="0" borderId="10" xfId="1" applyNumberFormat="1" applyBorder="1" applyAlignment="1">
      <alignment horizontal="center"/>
    </xf>
    <xf numFmtId="0" fontId="4" fillId="0" borderId="10" xfId="1" applyBorder="1" applyAlignment="1">
      <alignment horizontal="center" vertical="center"/>
    </xf>
    <xf numFmtId="3" fontId="4" fillId="0" borderId="10" xfId="1" applyNumberFormat="1" applyBorder="1" applyAlignment="1">
      <alignment horizontal="center" vertical="center"/>
    </xf>
    <xf numFmtId="2" fontId="11" fillId="0" borderId="10" xfId="1" applyNumberFormat="1" applyFont="1" applyBorder="1" applyAlignment="1">
      <alignment horizontal="center" vertical="center"/>
    </xf>
    <xf numFmtId="2" fontId="12" fillId="0" borderId="10" xfId="1" applyNumberFormat="1" applyFont="1" applyBorder="1" applyAlignment="1">
      <alignment horizontal="center" vertical="center"/>
    </xf>
    <xf numFmtId="0" fontId="4" fillId="6" borderId="10" xfId="1" applyFill="1" applyBorder="1" applyAlignment="1">
      <alignment horizontal="center" vertical="center"/>
    </xf>
    <xf numFmtId="3" fontId="4" fillId="6" borderId="10" xfId="1" applyNumberFormat="1" applyFill="1" applyBorder="1" applyAlignment="1">
      <alignment horizontal="center" vertical="center"/>
    </xf>
    <xf numFmtId="2" fontId="11" fillId="6" borderId="10" xfId="1" applyNumberFormat="1" applyFont="1" applyFill="1" applyBorder="1" applyAlignment="1">
      <alignment horizontal="center" vertical="center"/>
    </xf>
    <xf numFmtId="2" fontId="12" fillId="6" borderId="10" xfId="1" applyNumberFormat="1" applyFont="1" applyFill="1" applyBorder="1" applyAlignment="1">
      <alignment horizontal="center" vertical="center"/>
    </xf>
    <xf numFmtId="3" fontId="4" fillId="0" borderId="10" xfId="1" applyNumberFormat="1" applyBorder="1"/>
    <xf numFmtId="0" fontId="4" fillId="0" borderId="6" xfId="1" applyBorder="1" applyAlignment="1">
      <alignment horizontal="center" vertical="center"/>
    </xf>
    <xf numFmtId="165" fontId="4" fillId="0" borderId="6" xfId="1" applyNumberFormat="1" applyBorder="1" applyAlignment="1">
      <alignment horizontal="center" vertical="center"/>
    </xf>
    <xf numFmtId="2" fontId="11" fillId="0" borderId="6" xfId="1" applyNumberFormat="1" applyFont="1" applyBorder="1" applyAlignment="1">
      <alignment horizontal="center" vertical="center"/>
    </xf>
    <xf numFmtId="2" fontId="12" fillId="0" borderId="6" xfId="1" applyNumberFormat="1" applyFont="1" applyBorder="1" applyAlignment="1">
      <alignment horizontal="center" vertical="center"/>
    </xf>
    <xf numFmtId="0" fontId="4" fillId="0" borderId="0" xfId="1" applyAlignment="1">
      <alignment vertical="center" wrapText="1"/>
    </xf>
    <xf numFmtId="0" fontId="4" fillId="5" borderId="0" xfId="1" applyFill="1" applyAlignment="1">
      <alignment vertical="center" wrapText="1"/>
    </xf>
    <xf numFmtId="0" fontId="4" fillId="6" borderId="0" xfId="1" applyFill="1" applyAlignment="1">
      <alignment vertical="center" wrapText="1"/>
    </xf>
    <xf numFmtId="0" fontId="9" fillId="0" borderId="9" xfId="1" applyFont="1" applyBorder="1" applyAlignment="1">
      <alignment vertical="center" wrapText="1"/>
    </xf>
    <xf numFmtId="0" fontId="13" fillId="4" borderId="10" xfId="1" applyFont="1" applyFill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2" fillId="7" borderId="1" xfId="0" applyFont="1" applyFill="1" applyBorder="1"/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7" borderId="7" xfId="0" applyFont="1" applyFill="1" applyBorder="1"/>
    <xf numFmtId="0" fontId="1" fillId="0" borderId="7" xfId="0" applyFont="1" applyBorder="1"/>
    <xf numFmtId="0" fontId="2" fillId="8" borderId="6" xfId="0" applyFont="1" applyFill="1" applyBorder="1" applyAlignment="1">
      <alignment horizontal="center" vertical="center"/>
    </xf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>
      <alignment horizontal="right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10" fillId="0" borderId="9" xfId="1" applyFont="1" applyBorder="1" applyAlignment="1" applyProtection="1">
      <alignment horizontal="center" vertical="center"/>
      <protection locked="0"/>
    </xf>
    <xf numFmtId="0" fontId="14" fillId="4" borderId="10" xfId="1" applyFont="1" applyFill="1" applyBorder="1" applyAlignment="1" applyProtection="1">
      <alignment horizontal="center" vertical="center"/>
      <protection locked="0"/>
    </xf>
    <xf numFmtId="0" fontId="10" fillId="0" borderId="10" xfId="1" applyFont="1" applyBorder="1" applyAlignment="1" applyProtection="1">
      <alignment horizontal="center" vertical="center"/>
      <protection locked="0"/>
    </xf>
    <xf numFmtId="0" fontId="10" fillId="5" borderId="10" xfId="1" applyFont="1" applyFill="1" applyBorder="1" applyAlignment="1" applyProtection="1">
      <alignment horizontal="center" vertical="center"/>
      <protection locked="0"/>
    </xf>
    <xf numFmtId="0" fontId="10" fillId="6" borderId="10" xfId="1" applyFont="1" applyFill="1" applyBorder="1" applyAlignment="1" applyProtection="1">
      <alignment horizontal="center" vertical="center"/>
      <protection locked="0"/>
    </xf>
    <xf numFmtId="0" fontId="10" fillId="0" borderId="6" xfId="1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Protection="1">
      <protection locked="0"/>
    </xf>
    <xf numFmtId="0" fontId="1" fillId="7" borderId="1" xfId="0" applyFont="1" applyFill="1" applyBorder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5" fillId="0" borderId="0" xfId="0" applyFont="1"/>
    <xf numFmtId="0" fontId="16" fillId="0" borderId="0" xfId="0" applyFont="1"/>
    <xf numFmtId="0" fontId="1" fillId="0" borderId="1" xfId="0" quotePrefix="1" applyFont="1" applyBorder="1" applyAlignment="1" applyProtection="1">
      <alignment horizontal="center"/>
      <protection locked="0"/>
    </xf>
    <xf numFmtId="0" fontId="2" fillId="7" borderId="1" xfId="0" applyFont="1" applyFill="1" applyBorder="1" applyAlignment="1">
      <alignment wrapText="1"/>
    </xf>
    <xf numFmtId="0" fontId="1" fillId="0" borderId="0" xfId="0" quotePrefix="1" applyFont="1" applyAlignment="1" applyProtection="1">
      <alignment horizontal="center"/>
      <protection locked="0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5" xfId="0" applyFont="1" applyBorder="1"/>
    <xf numFmtId="0" fontId="18" fillId="0" borderId="0" xfId="0" applyFont="1"/>
    <xf numFmtId="0" fontId="0" fillId="0" borderId="5" xfId="0" applyBorder="1"/>
    <xf numFmtId="0" fontId="17" fillId="0" borderId="1" xfId="0" applyFont="1" applyBorder="1" applyAlignment="1">
      <alignment horizontal="right" wrapText="1"/>
    </xf>
    <xf numFmtId="0" fontId="17" fillId="0" borderId="1" xfId="0" applyFont="1" applyBorder="1" applyAlignment="1">
      <alignment horizontal="right"/>
    </xf>
    <xf numFmtId="0" fontId="3" fillId="2" borderId="6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8" xfId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5" xfId="0" applyFont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Normal" xfId="0" builtinId="0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39</xdr:row>
      <xdr:rowOff>0</xdr:rowOff>
    </xdr:from>
    <xdr:to>
      <xdr:col>8</xdr:col>
      <xdr:colOff>121228</xdr:colOff>
      <xdr:row>52</xdr:row>
      <xdr:rowOff>34637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8815F9-D10B-457D-D844-9AF7781F132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290455" y="8018318"/>
          <a:ext cx="6113318" cy="2511137"/>
        </a:xfrm>
        <a:prstGeom prst="rect">
          <a:avLst/>
        </a:prstGeom>
        <a:noFill/>
        <a:ln>
          <a:solidFill>
            <a:schemeClr val="tx1"/>
          </a:solidFill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U35"/>
  <sheetViews>
    <sheetView view="pageLayout" zoomScale="60" zoomScaleNormal="100" zoomScalePageLayoutView="60" workbookViewId="0">
      <selection activeCell="O26" sqref="O26"/>
    </sheetView>
  </sheetViews>
  <sheetFormatPr baseColWidth="10" defaultRowHeight="15" x14ac:dyDescent="0.25"/>
  <cols>
    <col min="1" max="1" width="5.5703125" customWidth="1"/>
    <col min="2" max="2" width="12.42578125" customWidth="1"/>
    <col min="3" max="3" width="12.28515625" customWidth="1"/>
  </cols>
  <sheetData>
    <row r="3" spans="2:21" ht="30" x14ac:dyDescent="0.25">
      <c r="B3" s="74" t="s">
        <v>104</v>
      </c>
      <c r="C3" s="85" t="s">
        <v>4</v>
      </c>
      <c r="D3" s="8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x14ac:dyDescent="0.25">
      <c r="B4" s="46" t="s">
        <v>41</v>
      </c>
      <c r="C4" s="68">
        <v>46063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x14ac:dyDescent="0.25">
      <c r="B5" s="52" t="s">
        <v>5</v>
      </c>
      <c r="C5" s="53"/>
      <c r="D5" s="58" t="s">
        <v>6</v>
      </c>
      <c r="E5" s="57">
        <v>99.5</v>
      </c>
      <c r="F5" s="69" t="s">
        <v>50</v>
      </c>
      <c r="G5" s="69"/>
      <c r="H5" s="69"/>
      <c r="I5" s="69"/>
      <c r="J5" s="69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x14ac:dyDescent="0.25">
      <c r="B6" s="6"/>
      <c r="C6" s="55"/>
      <c r="D6" s="55"/>
      <c r="E6" s="55"/>
      <c r="F6" s="55"/>
      <c r="G6" s="55"/>
      <c r="H6" s="55"/>
      <c r="I6" s="55"/>
      <c r="J6" s="56"/>
      <c r="K6" s="88" t="s">
        <v>7</v>
      </c>
      <c r="L6" s="89"/>
      <c r="M6" s="89"/>
      <c r="N6" s="90"/>
      <c r="O6" s="1"/>
      <c r="P6" s="1"/>
      <c r="Q6" s="1"/>
      <c r="R6" s="1"/>
      <c r="S6" s="1"/>
      <c r="T6" s="1"/>
      <c r="U6" s="1"/>
    </row>
    <row r="7" spans="2:21" ht="30" x14ac:dyDescent="0.25">
      <c r="B7" s="54" t="s">
        <v>8</v>
      </c>
      <c r="C7" s="54" t="s">
        <v>9</v>
      </c>
      <c r="D7" s="54" t="s">
        <v>10</v>
      </c>
      <c r="E7" s="54" t="s">
        <v>11</v>
      </c>
      <c r="F7" s="54" t="s">
        <v>12</v>
      </c>
      <c r="G7" s="54" t="s">
        <v>13</v>
      </c>
      <c r="H7" s="54" t="s">
        <v>14</v>
      </c>
      <c r="I7" s="54" t="s">
        <v>15</v>
      </c>
      <c r="J7" s="54" t="s">
        <v>16</v>
      </c>
      <c r="K7" s="51" t="s">
        <v>44</v>
      </c>
      <c r="L7" s="51" t="s">
        <v>45</v>
      </c>
      <c r="M7" s="51" t="s">
        <v>46</v>
      </c>
      <c r="N7" s="50" t="s">
        <v>65</v>
      </c>
      <c r="O7" s="48" t="s">
        <v>17</v>
      </c>
      <c r="P7" s="48" t="s">
        <v>51</v>
      </c>
      <c r="Q7" s="48" t="s">
        <v>52</v>
      </c>
      <c r="R7" s="47" t="s">
        <v>47</v>
      </c>
      <c r="S7" s="47" t="s">
        <v>48</v>
      </c>
      <c r="T7" s="47" t="s">
        <v>49</v>
      </c>
      <c r="U7" s="47" t="s">
        <v>18</v>
      </c>
    </row>
    <row r="8" spans="2:21" x14ac:dyDescent="0.25">
      <c r="B8" s="57" t="s">
        <v>19</v>
      </c>
      <c r="C8" s="57">
        <v>10.5</v>
      </c>
      <c r="D8" s="57">
        <v>5625507</v>
      </c>
      <c r="E8" s="57">
        <v>5619933</v>
      </c>
      <c r="F8" s="7">
        <f>AVERAGE(D8:E8)</f>
        <v>5622720</v>
      </c>
      <c r="G8" s="8">
        <f>(STDEV(D8:E8))</f>
        <v>3941.4131983338161</v>
      </c>
      <c r="H8" s="8">
        <f>(G8/F8)*100</f>
        <v>7.0097981018685196E-2</v>
      </c>
      <c r="I8" s="91"/>
      <c r="J8" s="92"/>
      <c r="K8" s="92"/>
      <c r="L8" s="92"/>
      <c r="M8" s="92"/>
      <c r="N8" s="92"/>
      <c r="O8" s="93"/>
      <c r="P8" s="49"/>
      <c r="Q8" s="49"/>
      <c r="R8" s="7"/>
      <c r="S8" s="7"/>
      <c r="T8" s="5"/>
      <c r="U8" s="5"/>
    </row>
    <row r="9" spans="2:21" x14ac:dyDescent="0.25">
      <c r="B9" s="57" t="s">
        <v>20</v>
      </c>
      <c r="C9" s="57">
        <v>41.3</v>
      </c>
      <c r="D9" s="57">
        <v>7414839</v>
      </c>
      <c r="E9" s="57">
        <v>7416123</v>
      </c>
      <c r="F9" s="7">
        <f>AVERAGE(D9:E9)</f>
        <v>7415481</v>
      </c>
      <c r="G9" s="8">
        <f>(STDEV(D9:E9))</f>
        <v>907.92510704352708</v>
      </c>
      <c r="H9" s="8">
        <f>(G9/F9)*100</f>
        <v>1.2243644168780517E-2</v>
      </c>
      <c r="I9" s="8">
        <f>(F9*$E$5*$C$8)/(C9*$F$8)*N9*J9</f>
        <v>38.812867689274846</v>
      </c>
      <c r="J9" s="57">
        <v>1</v>
      </c>
      <c r="K9" s="57">
        <v>69.431700000000006</v>
      </c>
      <c r="L9" s="57">
        <v>40.118899999999996</v>
      </c>
      <c r="M9" s="57">
        <v>65.315200000000004</v>
      </c>
      <c r="N9" s="59">
        <f>(K9-L9)/(M9-L9)</f>
        <v>1.1633771625198939</v>
      </c>
      <c r="O9" s="57">
        <v>40</v>
      </c>
      <c r="P9" s="57">
        <v>38</v>
      </c>
      <c r="Q9" s="57">
        <v>42</v>
      </c>
      <c r="R9" s="57">
        <v>987</v>
      </c>
      <c r="S9" s="57">
        <v>1369</v>
      </c>
      <c r="T9" s="60" t="s">
        <v>21</v>
      </c>
      <c r="U9" s="60" t="s">
        <v>22</v>
      </c>
    </row>
    <row r="10" spans="2:21" x14ac:dyDescent="0.25">
      <c r="B10" s="57" t="s">
        <v>23</v>
      </c>
      <c r="C10" s="57">
        <v>47.8</v>
      </c>
      <c r="D10" s="57">
        <v>8152009</v>
      </c>
      <c r="E10" s="57">
        <v>8148514</v>
      </c>
      <c r="F10" s="7">
        <f>AVERAGE(D10:E10)</f>
        <v>8150261.5</v>
      </c>
      <c r="G10" s="8">
        <f>(STDEV(D10:E10))</f>
        <v>2471.3382002469834</v>
      </c>
      <c r="H10" s="8">
        <f>(G10/F10)*100</f>
        <v>3.0322195186583686E-2</v>
      </c>
      <c r="I10" s="8">
        <f t="shared" ref="I10:I12" si="0">(F10*$E$5*$C$8)/(C10*$F$8)*N10*J10</f>
        <v>36.845159217143568</v>
      </c>
      <c r="J10" s="57">
        <v>1</v>
      </c>
      <c r="K10" s="57">
        <v>69.421599999999998</v>
      </c>
      <c r="L10" s="57">
        <v>40.118899999999996</v>
      </c>
      <c r="M10" s="57">
        <v>65.315200000000004</v>
      </c>
      <c r="N10" s="59">
        <f t="shared" ref="N10:N12" si="1">(K10-L10)/(M10-L10)</f>
        <v>1.1629763100137716</v>
      </c>
      <c r="O10" s="57">
        <v>40</v>
      </c>
      <c r="P10" s="57">
        <v>38</v>
      </c>
      <c r="Q10" s="57">
        <v>42</v>
      </c>
      <c r="R10" s="57">
        <v>988</v>
      </c>
      <c r="S10" s="57">
        <v>1371</v>
      </c>
      <c r="T10" s="60"/>
      <c r="U10" s="60"/>
    </row>
    <row r="11" spans="2:21" x14ac:dyDescent="0.25">
      <c r="B11" s="57" t="s">
        <v>24</v>
      </c>
      <c r="C11" s="57">
        <v>32.299999999999997</v>
      </c>
      <c r="D11" s="57">
        <v>5750475</v>
      </c>
      <c r="E11" s="57">
        <v>5775952</v>
      </c>
      <c r="F11" s="7">
        <f>AVERAGE(D11:E11)</f>
        <v>5763213.5</v>
      </c>
      <c r="G11" s="8">
        <f>(STDEV(D11:E11))</f>
        <v>18014.95946428967</v>
      </c>
      <c r="H11" s="8">
        <f>(G11/F11)*100</f>
        <v>0.3125853217877434</v>
      </c>
      <c r="I11" s="8">
        <f t="shared" si="0"/>
        <v>38.569779982211699</v>
      </c>
      <c r="J11" s="57">
        <v>1</v>
      </c>
      <c r="K11" s="57">
        <v>69.431600000000003</v>
      </c>
      <c r="L11" s="57">
        <v>40.118899999999996</v>
      </c>
      <c r="M11" s="57">
        <v>65.315200000000004</v>
      </c>
      <c r="N11" s="59">
        <f>(K11-L11)/(M11-L11)</f>
        <v>1.1633731936831995</v>
      </c>
      <c r="O11" s="57">
        <v>40</v>
      </c>
      <c r="P11" s="57">
        <v>38</v>
      </c>
      <c r="Q11" s="57">
        <v>42</v>
      </c>
      <c r="R11" s="57">
        <v>989</v>
      </c>
      <c r="S11" s="57">
        <v>1373</v>
      </c>
      <c r="T11" s="60"/>
      <c r="U11" s="60"/>
    </row>
    <row r="12" spans="2:21" x14ac:dyDescent="0.25">
      <c r="B12" s="57" t="s">
        <v>25</v>
      </c>
      <c r="C12" s="57">
        <v>39.700000000000003</v>
      </c>
      <c r="D12" s="57">
        <v>7575333</v>
      </c>
      <c r="E12" s="57">
        <v>7578692</v>
      </c>
      <c r="F12" s="7">
        <f>AVERAGE(D12:E12)</f>
        <v>7577012.5</v>
      </c>
      <c r="G12" s="8">
        <f>(STDEV(D12:E12))</f>
        <v>2375.1716780056131</v>
      </c>
      <c r="H12" s="8">
        <f>(G12/F12)*100</f>
        <v>3.1347073506947667E-2</v>
      </c>
      <c r="I12" s="8">
        <f t="shared" si="0"/>
        <v>41.256508600767837</v>
      </c>
      <c r="J12" s="57">
        <v>1</v>
      </c>
      <c r="K12" s="57">
        <v>69.431600000000003</v>
      </c>
      <c r="L12" s="57">
        <v>40.118899999999996</v>
      </c>
      <c r="M12" s="57">
        <v>65.315200000000004</v>
      </c>
      <c r="N12" s="59">
        <f t="shared" si="1"/>
        <v>1.1633731936831995</v>
      </c>
      <c r="O12" s="57">
        <v>40</v>
      </c>
      <c r="P12" s="57">
        <v>38</v>
      </c>
      <c r="Q12" s="57">
        <v>42</v>
      </c>
      <c r="R12" s="57">
        <v>990</v>
      </c>
      <c r="S12" s="57">
        <v>1375</v>
      </c>
      <c r="T12" s="60"/>
      <c r="U12" s="60"/>
    </row>
    <row r="13" spans="2:21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2:21" x14ac:dyDescent="0.25">
      <c r="B14" s="94" t="s">
        <v>26</v>
      </c>
      <c r="C14" s="94"/>
      <c r="D14" s="61" t="s">
        <v>27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2:21" x14ac:dyDescent="0.25">
      <c r="B15" s="94" t="s">
        <v>28</v>
      </c>
      <c r="C15" s="94"/>
      <c r="D15" s="61" t="s">
        <v>29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2:21" x14ac:dyDescent="0.25">
      <c r="B16" s="94" t="s">
        <v>30</v>
      </c>
      <c r="C16" s="94"/>
      <c r="D16" s="61" t="s">
        <v>2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2:21" x14ac:dyDescent="0.25">
      <c r="B17" s="94" t="s">
        <v>42</v>
      </c>
      <c r="C17" s="94"/>
      <c r="D17" s="61" t="s">
        <v>31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x14ac:dyDescent="0.25">
      <c r="B18" s="94" t="s">
        <v>43</v>
      </c>
      <c r="C18" s="94"/>
      <c r="D18" s="61" t="s">
        <v>32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2:21" x14ac:dyDescent="0.25">
      <c r="B19" s="94" t="s">
        <v>33</v>
      </c>
      <c r="C19" s="94"/>
      <c r="D19" s="61" t="s">
        <v>34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2:21" x14ac:dyDescent="0.25">
      <c r="B20" s="94" t="s">
        <v>35</v>
      </c>
      <c r="C20" s="94"/>
      <c r="D20" s="61" t="s">
        <v>36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2:21" x14ac:dyDescent="0.25">
      <c r="B21" s="94" t="s">
        <v>37</v>
      </c>
      <c r="C21" s="94"/>
      <c r="D21" s="61" t="s">
        <v>38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2:21" x14ac:dyDescent="0.25">
      <c r="B22" s="94" t="s">
        <v>39</v>
      </c>
      <c r="C22" s="94"/>
      <c r="D22" s="61" t="s">
        <v>40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2:2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2:21" ht="15.75" thickBot="1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2:21" ht="27" thickBot="1" x14ac:dyDescent="0.45">
      <c r="C25" s="87" t="s">
        <v>64</v>
      </c>
      <c r="D25" s="87"/>
      <c r="E25" s="45" t="s">
        <v>53</v>
      </c>
      <c r="F25" s="9" t="s">
        <v>54</v>
      </c>
      <c r="G25" s="10" t="s">
        <v>3</v>
      </c>
      <c r="H25" s="11" t="s">
        <v>55</v>
      </c>
    </row>
    <row r="26" spans="2:21" ht="25.5" x14ac:dyDescent="0.25">
      <c r="C26" s="40" t="s">
        <v>56</v>
      </c>
      <c r="D26" s="43" t="s">
        <v>57</v>
      </c>
      <c r="E26" s="13">
        <v>15</v>
      </c>
      <c r="F26" s="62">
        <v>2</v>
      </c>
      <c r="G26" s="29">
        <f>(F26-(F26*E26)/100)</f>
        <v>1.7</v>
      </c>
      <c r="H26" s="30">
        <f>(F26+(F26*E26)/100)</f>
        <v>2.2999999999999998</v>
      </c>
    </row>
    <row r="27" spans="2:21" ht="25.5" x14ac:dyDescent="0.25">
      <c r="C27" s="12"/>
      <c r="D27" s="44" t="s">
        <v>58</v>
      </c>
      <c r="E27" s="14">
        <v>25</v>
      </c>
      <c r="F27" s="63">
        <v>2</v>
      </c>
      <c r="G27" s="15">
        <f>(F27-(F27*E27)/100)</f>
        <v>1.5</v>
      </c>
      <c r="H27" s="16">
        <f>(F27+(F27*E27)/100)</f>
        <v>2.5</v>
      </c>
    </row>
    <row r="28" spans="2:21" x14ac:dyDescent="0.25">
      <c r="C28" s="17"/>
      <c r="D28" s="18"/>
      <c r="E28" s="18"/>
      <c r="F28" s="64"/>
      <c r="G28" s="19"/>
      <c r="H28" s="20"/>
    </row>
    <row r="29" spans="2:21" ht="38.25" x14ac:dyDescent="0.25">
      <c r="C29" s="41" t="s">
        <v>59</v>
      </c>
      <c r="D29" s="21" t="s">
        <v>60</v>
      </c>
      <c r="E29" s="22">
        <v>10</v>
      </c>
      <c r="F29" s="65">
        <v>5</v>
      </c>
      <c r="G29" s="23">
        <f>(F29-(F29*E29)/100)</f>
        <v>4.5</v>
      </c>
      <c r="H29" s="24">
        <f>(F29+(F29*E29)/100)</f>
        <v>5.5</v>
      </c>
    </row>
    <row r="30" spans="2:21" x14ac:dyDescent="0.25">
      <c r="C30" s="17"/>
      <c r="D30" s="25"/>
      <c r="E30" s="26"/>
      <c r="F30" s="64"/>
      <c r="G30" s="19"/>
      <c r="H30" s="20"/>
    </row>
    <row r="31" spans="2:21" ht="38.25" x14ac:dyDescent="0.25">
      <c r="C31" s="40" t="s">
        <v>61</v>
      </c>
      <c r="D31" s="27" t="s">
        <v>60</v>
      </c>
      <c r="E31" s="28">
        <v>6</v>
      </c>
      <c r="F31" s="64">
        <v>12</v>
      </c>
      <c r="G31" s="29">
        <f>(F31-(F31*E31)/100)</f>
        <v>11.28</v>
      </c>
      <c r="H31" s="30">
        <f>(F31+(F31*E31)/100)</f>
        <v>12.72</v>
      </c>
    </row>
    <row r="32" spans="2:21" x14ac:dyDescent="0.25">
      <c r="C32" s="17"/>
      <c r="D32" s="25"/>
      <c r="E32" s="26"/>
      <c r="F32" s="64"/>
      <c r="G32" s="19"/>
      <c r="H32" s="20"/>
    </row>
    <row r="33" spans="3:8" ht="38.25" x14ac:dyDescent="0.25">
      <c r="C33" s="42" t="s">
        <v>62</v>
      </c>
      <c r="D33" s="31" t="s">
        <v>60</v>
      </c>
      <c r="E33" s="32">
        <v>5</v>
      </c>
      <c r="F33" s="66">
        <v>40</v>
      </c>
      <c r="G33" s="33">
        <f>(F33-(F33*E33)/100)</f>
        <v>38</v>
      </c>
      <c r="H33" s="34">
        <f>(F33+(F33*E33)/100)</f>
        <v>42</v>
      </c>
    </row>
    <row r="34" spans="3:8" x14ac:dyDescent="0.25">
      <c r="C34" s="17"/>
      <c r="D34" s="25"/>
      <c r="E34" s="35"/>
      <c r="F34" s="64"/>
      <c r="G34" s="19"/>
      <c r="H34" s="20"/>
    </row>
    <row r="35" spans="3:8" ht="25.5" x14ac:dyDescent="0.25">
      <c r="C35" s="40" t="s">
        <v>63</v>
      </c>
      <c r="D35" s="36" t="s">
        <v>60</v>
      </c>
      <c r="E35" s="37">
        <v>2.5</v>
      </c>
      <c r="F35" s="67">
        <v>50</v>
      </c>
      <c r="G35" s="38">
        <f>IF(F35="","",(F35-E35))</f>
        <v>47.5</v>
      </c>
      <c r="H35" s="39">
        <f>IF(F35="","",(F35+E35))</f>
        <v>52.5</v>
      </c>
    </row>
  </sheetData>
  <sheetProtection algorithmName="SHA-512" hashValue="oFdZHDvC+USKvh5mOI5aZ6EzRzMyKXM2O7KqojvBtxs2fUce6tCeBe86YCHL9YCBqR7aY8MiN4ynSW2p3gb0SQ==" saltValue="XKcF9wCCvpioQxjPY1gPNg==" spinCount="100000" sheet="1" objects="1" scenarios="1"/>
  <mergeCells count="13">
    <mergeCell ref="C3:D3"/>
    <mergeCell ref="C25:D25"/>
    <mergeCell ref="K6:N6"/>
    <mergeCell ref="I8:O8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ageMargins left="0.70866141732283472" right="0.70866141732283472" top="0.80625000000000002" bottom="0.74803149606299213" header="0.31496062992125984" footer="0.31496062992125984"/>
  <pageSetup paperSize="281" scale="62" fitToHeight="0" orientation="landscape" r:id="rId1"/>
  <headerFooter>
    <oddHeader>&amp;L&amp;G&amp;C&amp;"Arial,Normal"
HOJA DE CALCULO LCCPF&amp;R&amp;"Arial,Negrita"Código:&amp;"Arial,Normal" FOR-DLQ-020&amp;"Arial,Negrita"
Emisor:&amp;"Arial,Normal" DGT-DL-DLQ&amp;"Arial,Negrita"
Versión: &amp;"Arial,Normal"01&amp;"Arial,Negrita"
Página:&amp;"Arial,Normal"&amp;P de &amp;N</oddHead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8"/>
  <sheetViews>
    <sheetView tabSelected="1" view="pageLayout" topLeftCell="A7" zoomScale="55" zoomScaleNormal="100" zoomScalePageLayoutView="55" workbookViewId="0">
      <selection activeCell="I62" sqref="I62"/>
    </sheetView>
  </sheetViews>
  <sheetFormatPr baseColWidth="10" defaultColWidth="15.7109375" defaultRowHeight="15" x14ac:dyDescent="0.25"/>
  <cols>
    <col min="1" max="1" width="12.7109375" customWidth="1"/>
    <col min="2" max="2" width="17.5703125" customWidth="1"/>
    <col min="4" max="4" width="15.5703125" customWidth="1"/>
    <col min="8" max="8" width="21.140625" customWidth="1"/>
    <col min="9" max="9" width="18.7109375" customWidth="1"/>
    <col min="10" max="10" width="16.140625" customWidth="1"/>
  </cols>
  <sheetData>
    <row r="1" spans="2:11" x14ac:dyDescent="0.25">
      <c r="B1" s="1"/>
      <c r="C1" s="1"/>
      <c r="D1" s="1"/>
      <c r="E1" s="1"/>
      <c r="F1" s="1"/>
      <c r="G1" s="1"/>
      <c r="H1" s="1"/>
    </row>
    <row r="2" spans="2:11" x14ac:dyDescent="0.25">
      <c r="B2" s="76" t="s">
        <v>116</v>
      </c>
      <c r="C2" s="78"/>
      <c r="D2" s="1"/>
      <c r="E2" s="76" t="s">
        <v>110</v>
      </c>
      <c r="F2" s="97"/>
      <c r="G2" s="97"/>
      <c r="H2" s="77"/>
      <c r="I2" s="76" t="s">
        <v>111</v>
      </c>
      <c r="J2" s="80" t="s">
        <v>118</v>
      </c>
    </row>
    <row r="3" spans="2:11" x14ac:dyDescent="0.25">
      <c r="B3" s="1"/>
      <c r="C3" s="1"/>
      <c r="D3" s="1"/>
      <c r="E3" s="1"/>
      <c r="F3" s="1"/>
      <c r="G3" s="1"/>
      <c r="H3" s="1"/>
    </row>
    <row r="4" spans="2:11" x14ac:dyDescent="0.25">
      <c r="B4" s="94" t="s">
        <v>109</v>
      </c>
      <c r="C4" s="94"/>
      <c r="D4" s="98" t="s">
        <v>125</v>
      </c>
      <c r="E4" s="98"/>
      <c r="F4" s="1"/>
      <c r="G4" s="76" t="s">
        <v>127</v>
      </c>
      <c r="H4" s="78"/>
      <c r="J4" s="76" t="s">
        <v>130</v>
      </c>
      <c r="K4" s="78"/>
    </row>
    <row r="5" spans="2:11" x14ac:dyDescent="0.25">
      <c r="B5" s="76"/>
      <c r="C5" s="76"/>
      <c r="D5" s="3"/>
      <c r="E5" s="3"/>
      <c r="F5" s="1"/>
      <c r="G5" s="76"/>
      <c r="H5" s="1"/>
      <c r="J5" s="76"/>
      <c r="K5" s="1"/>
    </row>
    <row r="6" spans="2:11" ht="20.25" customHeight="1" x14ac:dyDescent="0.25">
      <c r="B6" s="1"/>
      <c r="C6" s="1"/>
      <c r="D6" s="1"/>
      <c r="E6" s="1"/>
      <c r="F6" s="1"/>
      <c r="G6" s="1"/>
      <c r="H6" s="96" t="s">
        <v>131</v>
      </c>
      <c r="I6" s="96"/>
      <c r="J6" s="96"/>
      <c r="K6" s="96"/>
    </row>
    <row r="7" spans="2:11" ht="45" customHeight="1" x14ac:dyDescent="0.25">
      <c r="B7" s="2" t="s">
        <v>112</v>
      </c>
      <c r="C7" s="2" t="s">
        <v>1</v>
      </c>
      <c r="D7" s="2" t="s">
        <v>114</v>
      </c>
      <c r="E7" s="2" t="s">
        <v>49</v>
      </c>
      <c r="F7" s="2" t="s">
        <v>115</v>
      </c>
      <c r="G7" s="2" t="s">
        <v>126</v>
      </c>
      <c r="H7" s="83" t="s">
        <v>132</v>
      </c>
      <c r="I7" s="83" t="s">
        <v>133</v>
      </c>
      <c r="J7" s="83" t="s">
        <v>155</v>
      </c>
      <c r="K7" s="83" t="s">
        <v>134</v>
      </c>
    </row>
    <row r="8" spans="2:11" x14ac:dyDescent="0.25">
      <c r="B8" s="4" t="s">
        <v>113</v>
      </c>
      <c r="C8" s="4"/>
      <c r="D8" s="4"/>
      <c r="E8" s="4"/>
      <c r="F8" s="4"/>
      <c r="G8" s="4"/>
      <c r="H8" s="73"/>
      <c r="I8" s="73"/>
      <c r="J8" s="73"/>
      <c r="K8" s="84"/>
    </row>
    <row r="9" spans="2:11" x14ac:dyDescent="0.25">
      <c r="B9" s="4"/>
      <c r="C9" s="4"/>
      <c r="D9" s="4"/>
      <c r="E9" s="4"/>
      <c r="F9" s="4"/>
      <c r="G9" s="4"/>
      <c r="H9" s="73"/>
      <c r="I9" s="73"/>
      <c r="J9" s="73"/>
      <c r="K9" s="84"/>
    </row>
    <row r="10" spans="2:11" x14ac:dyDescent="0.25">
      <c r="B10" s="4"/>
      <c r="C10" s="4"/>
      <c r="D10" s="4"/>
      <c r="E10" s="4"/>
      <c r="F10" s="4"/>
      <c r="G10" s="4"/>
      <c r="H10" s="73"/>
      <c r="I10" s="73"/>
      <c r="J10" s="73"/>
      <c r="K10" s="84"/>
    </row>
    <row r="11" spans="2:11" x14ac:dyDescent="0.25">
      <c r="B11" s="4"/>
      <c r="C11" s="4"/>
      <c r="D11" s="4"/>
      <c r="E11" s="4"/>
      <c r="F11" s="4"/>
      <c r="G11" s="4"/>
      <c r="H11" s="73"/>
      <c r="I11" s="73"/>
      <c r="J11" s="73"/>
      <c r="K11" s="84"/>
    </row>
    <row r="12" spans="2:11" x14ac:dyDescent="0.25">
      <c r="B12" s="4"/>
      <c r="C12" s="4"/>
      <c r="D12" s="4"/>
      <c r="E12" s="4"/>
      <c r="F12" s="4"/>
      <c r="G12" s="4"/>
      <c r="H12" s="73"/>
      <c r="I12" s="73"/>
      <c r="J12" s="73"/>
      <c r="K12" s="84"/>
    </row>
    <row r="13" spans="2:11" x14ac:dyDescent="0.25">
      <c r="B13" s="4"/>
      <c r="C13" s="4"/>
      <c r="D13" s="4"/>
      <c r="E13" s="4"/>
      <c r="F13" s="4"/>
      <c r="G13" s="4"/>
      <c r="H13" s="73"/>
      <c r="I13" s="73"/>
      <c r="J13" s="73"/>
      <c r="K13" s="84"/>
    </row>
    <row r="14" spans="2:11" x14ac:dyDescent="0.25">
      <c r="B14" s="4"/>
      <c r="C14" s="4"/>
      <c r="D14" s="4"/>
      <c r="E14" s="4"/>
      <c r="F14" s="4"/>
      <c r="G14" s="4"/>
      <c r="H14" s="73"/>
      <c r="I14" s="73"/>
      <c r="J14" s="73"/>
      <c r="K14" s="84"/>
    </row>
    <row r="15" spans="2:11" x14ac:dyDescent="0.25">
      <c r="B15" s="4"/>
      <c r="C15" s="4"/>
      <c r="D15" s="4"/>
      <c r="E15" s="4"/>
      <c r="F15" s="4"/>
      <c r="G15" s="4"/>
      <c r="H15" s="73"/>
      <c r="I15" s="73"/>
      <c r="J15" s="73"/>
      <c r="K15" s="84"/>
    </row>
    <row r="16" spans="2:11" x14ac:dyDescent="0.25">
      <c r="B16" s="4"/>
      <c r="C16" s="4"/>
      <c r="D16" s="4"/>
      <c r="E16" s="4"/>
      <c r="F16" s="4"/>
      <c r="G16" s="4"/>
      <c r="H16" s="73"/>
      <c r="I16" s="73"/>
      <c r="J16" s="73"/>
      <c r="K16" s="84"/>
    </row>
    <row r="17" spans="1:11" x14ac:dyDescent="0.25">
      <c r="B17" s="4"/>
      <c r="C17" s="4"/>
      <c r="D17" s="4"/>
      <c r="E17" s="4"/>
      <c r="F17" s="4"/>
      <c r="G17" s="4"/>
      <c r="H17" s="73"/>
      <c r="I17" s="73"/>
      <c r="J17" s="73"/>
      <c r="K17" s="84"/>
    </row>
    <row r="18" spans="1:11" x14ac:dyDescent="0.25">
      <c r="B18" s="4"/>
      <c r="C18" s="4"/>
      <c r="D18" s="4"/>
      <c r="E18" s="4"/>
      <c r="F18" s="4"/>
      <c r="G18" s="4"/>
      <c r="H18" s="73"/>
      <c r="I18" s="73"/>
      <c r="J18" s="73"/>
      <c r="K18" s="84"/>
    </row>
    <row r="19" spans="1:11" x14ac:dyDescent="0.25">
      <c r="B19" s="4"/>
      <c r="C19" s="4"/>
      <c r="D19" s="4"/>
      <c r="E19" s="4"/>
      <c r="F19" s="4"/>
      <c r="G19" s="4"/>
      <c r="H19" s="73"/>
      <c r="I19" s="73"/>
      <c r="J19" s="73"/>
      <c r="K19" s="84"/>
    </row>
    <row r="20" spans="1:11" x14ac:dyDescent="0.25">
      <c r="B20" s="4"/>
      <c r="C20" s="4"/>
      <c r="D20" s="4"/>
      <c r="E20" s="4"/>
      <c r="F20" s="4"/>
      <c r="G20" s="4"/>
      <c r="H20" s="73"/>
      <c r="I20" s="73"/>
      <c r="J20" s="73"/>
      <c r="K20" s="84"/>
    </row>
    <row r="21" spans="1:11" x14ac:dyDescent="0.25">
      <c r="B21" s="4"/>
      <c r="C21" s="4"/>
      <c r="D21" s="4"/>
      <c r="E21" s="4"/>
      <c r="F21" s="4"/>
      <c r="G21" s="4"/>
      <c r="H21" s="73"/>
      <c r="I21" s="73"/>
      <c r="J21" s="73"/>
      <c r="K21" s="84"/>
    </row>
    <row r="22" spans="1:11" x14ac:dyDescent="0.25">
      <c r="B22" s="4"/>
      <c r="C22" s="4"/>
      <c r="D22" s="4"/>
      <c r="E22" s="4"/>
      <c r="F22" s="4"/>
      <c r="G22" s="4"/>
      <c r="H22" s="73"/>
      <c r="I22" s="73"/>
      <c r="J22" s="73"/>
      <c r="K22" s="84"/>
    </row>
    <row r="23" spans="1:11" x14ac:dyDescent="0.25">
      <c r="B23" s="4"/>
      <c r="C23" s="4"/>
      <c r="D23" s="4"/>
      <c r="E23" s="4"/>
      <c r="F23" s="4"/>
      <c r="G23" s="4"/>
      <c r="H23" s="73"/>
      <c r="I23" s="73"/>
      <c r="J23" s="73"/>
      <c r="K23" s="84"/>
    </row>
    <row r="24" spans="1:11" x14ac:dyDescent="0.25">
      <c r="B24" s="4"/>
      <c r="C24" s="4"/>
      <c r="D24" s="4"/>
      <c r="E24" s="4"/>
      <c r="F24" s="4"/>
      <c r="G24" s="4"/>
      <c r="H24" s="73"/>
      <c r="I24" s="73"/>
      <c r="J24" s="73"/>
      <c r="K24" s="84"/>
    </row>
    <row r="25" spans="1:11" x14ac:dyDescent="0.25">
      <c r="B25" s="4"/>
      <c r="C25" s="4"/>
      <c r="D25" s="4"/>
      <c r="E25" s="4"/>
      <c r="F25" s="4"/>
      <c r="G25" s="4"/>
      <c r="H25" s="73"/>
      <c r="I25" s="73"/>
      <c r="J25" s="73"/>
      <c r="K25" s="84"/>
    </row>
    <row r="26" spans="1:11" x14ac:dyDescent="0.25">
      <c r="B26" s="4"/>
      <c r="C26" s="4"/>
      <c r="D26" s="4"/>
      <c r="E26" s="4"/>
      <c r="F26" s="4"/>
      <c r="G26" s="4"/>
      <c r="H26" s="73"/>
      <c r="I26" s="73"/>
      <c r="J26" s="73"/>
      <c r="K26" s="84"/>
    </row>
    <row r="27" spans="1:11" x14ac:dyDescent="0.25">
      <c r="B27" s="4"/>
      <c r="C27" s="4"/>
      <c r="D27" s="4"/>
      <c r="E27" s="4"/>
      <c r="F27" s="4"/>
      <c r="G27" s="4"/>
      <c r="H27" s="73"/>
      <c r="I27" s="73"/>
      <c r="J27" s="73"/>
      <c r="K27" s="84"/>
    </row>
    <row r="28" spans="1:11" x14ac:dyDescent="0.25">
      <c r="B28" s="4"/>
      <c r="C28" s="4"/>
      <c r="D28" s="4"/>
      <c r="E28" s="4"/>
      <c r="F28" s="4"/>
      <c r="G28" s="4"/>
      <c r="H28" s="73"/>
      <c r="I28" s="73"/>
      <c r="J28" s="73"/>
      <c r="K28" s="84"/>
    </row>
    <row r="29" spans="1:11" x14ac:dyDescent="0.25">
      <c r="B29" s="4"/>
      <c r="C29" s="4"/>
      <c r="D29" s="4"/>
      <c r="E29" s="4"/>
      <c r="F29" s="4"/>
      <c r="G29" s="4"/>
      <c r="H29" s="73"/>
      <c r="I29" s="73"/>
      <c r="J29" s="73"/>
      <c r="K29" s="84"/>
    </row>
    <row r="30" spans="1:11" x14ac:dyDescent="0.25">
      <c r="B30" s="4"/>
      <c r="C30" s="4"/>
      <c r="D30" s="4"/>
      <c r="E30" s="4"/>
      <c r="F30" s="4"/>
      <c r="G30" s="4"/>
      <c r="H30" s="73"/>
      <c r="I30" s="73"/>
      <c r="J30" s="73"/>
      <c r="K30" s="84"/>
    </row>
    <row r="31" spans="1:11" x14ac:dyDescent="0.25">
      <c r="B31" s="70"/>
      <c r="C31" s="70"/>
      <c r="D31" s="70"/>
      <c r="E31" s="70"/>
      <c r="F31" s="70"/>
      <c r="G31" s="70"/>
      <c r="H31" s="75"/>
      <c r="I31" s="75"/>
      <c r="J31" s="75"/>
    </row>
    <row r="32" spans="1:11" x14ac:dyDescent="0.25">
      <c r="A32" s="95" t="s">
        <v>135</v>
      </c>
      <c r="B32" s="95"/>
      <c r="C32" s="70"/>
      <c r="D32" s="95" t="s">
        <v>135</v>
      </c>
      <c r="E32" s="95"/>
      <c r="F32" s="70"/>
      <c r="G32" s="95" t="s">
        <v>135</v>
      </c>
      <c r="H32" s="95"/>
      <c r="I32" s="75"/>
      <c r="J32" s="95" t="s">
        <v>135</v>
      </c>
      <c r="K32" s="95"/>
    </row>
    <row r="33" spans="1:11" ht="26.25" x14ac:dyDescent="0.25">
      <c r="A33" s="81" t="s">
        <v>136</v>
      </c>
      <c r="B33" s="4"/>
      <c r="C33" s="70"/>
      <c r="D33" s="81" t="s">
        <v>136</v>
      </c>
      <c r="E33" s="4"/>
      <c r="F33" s="70"/>
      <c r="G33" s="81" t="s">
        <v>136</v>
      </c>
      <c r="H33" s="4"/>
      <c r="J33" s="81" t="s">
        <v>136</v>
      </c>
      <c r="K33" s="4"/>
    </row>
    <row r="34" spans="1:11" x14ac:dyDescent="0.25">
      <c r="A34" s="82" t="s">
        <v>137</v>
      </c>
      <c r="B34" s="4"/>
      <c r="C34" s="70"/>
      <c r="D34" s="82" t="s">
        <v>137</v>
      </c>
      <c r="E34" s="4"/>
      <c r="F34" s="70"/>
      <c r="G34" s="82" t="s">
        <v>137</v>
      </c>
      <c r="H34" s="4"/>
      <c r="J34" s="82" t="s">
        <v>137</v>
      </c>
      <c r="K34" s="4"/>
    </row>
    <row r="35" spans="1:11" x14ac:dyDescent="0.25">
      <c r="A35" s="82" t="s">
        <v>138</v>
      </c>
      <c r="B35" s="4"/>
      <c r="C35" s="70"/>
      <c r="D35" s="82" t="s">
        <v>138</v>
      </c>
      <c r="E35" s="4"/>
      <c r="F35" s="70"/>
      <c r="G35" s="82" t="s">
        <v>138</v>
      </c>
      <c r="H35" s="4"/>
      <c r="J35" s="82" t="s">
        <v>138</v>
      </c>
      <c r="K35" s="4"/>
    </row>
    <row r="36" spans="1:11" x14ac:dyDescent="0.25">
      <c r="A36" s="82" t="s">
        <v>139</v>
      </c>
      <c r="B36" s="4"/>
      <c r="C36" s="70"/>
      <c r="D36" s="82" t="s">
        <v>139</v>
      </c>
      <c r="E36" s="4"/>
      <c r="F36" s="70"/>
      <c r="G36" s="82" t="s">
        <v>139</v>
      </c>
      <c r="H36" s="4"/>
      <c r="J36" s="82" t="s">
        <v>139</v>
      </c>
      <c r="K36" s="4"/>
    </row>
    <row r="37" spans="1:11" x14ac:dyDescent="0.25">
      <c r="A37" s="82" t="s">
        <v>140</v>
      </c>
      <c r="B37" s="4"/>
      <c r="C37" s="70"/>
      <c r="D37" s="82" t="s">
        <v>140</v>
      </c>
      <c r="E37" s="4"/>
      <c r="F37" s="70"/>
      <c r="G37" s="82" t="s">
        <v>140</v>
      </c>
      <c r="H37" s="4"/>
      <c r="J37" s="82" t="s">
        <v>140</v>
      </c>
      <c r="K37" s="4"/>
    </row>
    <row r="38" spans="1:11" x14ac:dyDescent="0.25">
      <c r="B38" s="70"/>
      <c r="C38" s="70"/>
      <c r="D38" s="70"/>
      <c r="E38" s="70"/>
      <c r="F38" s="70"/>
      <c r="G38" s="70"/>
      <c r="H38" s="70"/>
    </row>
  </sheetData>
  <mergeCells count="8">
    <mergeCell ref="J32:K32"/>
    <mergeCell ref="H6:K6"/>
    <mergeCell ref="F2:G2"/>
    <mergeCell ref="B4:C4"/>
    <mergeCell ref="D4:E4"/>
    <mergeCell ref="A32:B32"/>
    <mergeCell ref="D32:E32"/>
    <mergeCell ref="G32:H32"/>
  </mergeCells>
  <pageMargins left="0.67812499999999998" right="0.46041666666666664" top="1.0629921259842521" bottom="0.86614173228346458" header="0.31496062992125984" footer="0.31496062992125984"/>
  <pageSetup paperSize="281" scale="80" orientation="landscape" r:id="rId1"/>
  <headerFooter>
    <oddHeader>&amp;L&amp;G&amp;C
Planilla de pesos de muestras analizadas de LCCPF&amp;R&amp;"Arial,Negrita"&amp;10Código: &amp;"Arial,Normal"FOR-DLQ-045
&amp;"Arial,Negrita"Emisor:&amp;"Arial,Normal" DGT-DL-DLQ
&amp;"Arial,Negrita"Versión:&amp;"Arial,Normal" 01
&amp;"Arial,Negrita"Página:&amp;"Arial,Normal" &amp;P de &amp;N</oddHeader>
    <oddFooter>&amp;R&amp;G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00000000-0002-0000-0600-000000000000}">
          <x14:formula1>
            <xm:f>Hoja1!$J$31:$J$33</xm:f>
          </x14:formula1>
          <xm:sqref>D4:E5</xm:sqref>
        </x14:dataValidation>
        <x14:dataValidation type="list" allowBlank="1" showInputMessage="1" showErrorMessage="1" xr:uid="{00000000-0002-0000-0600-000001000000}">
          <x14:formula1>
            <xm:f>Hoja1!$G$31:$G$36</xm:f>
          </x14:formula1>
          <xm:sqref>J2</xm:sqref>
        </x14:dataValidation>
        <x14:dataValidation type="list" allowBlank="1" showInputMessage="1" showErrorMessage="1" xr:uid="{00000000-0002-0000-0600-000002000000}">
          <x14:formula1>
            <xm:f>Hoja1!$M$31:$M$44</xm:f>
          </x14:formula1>
          <xm:sqref>F2:G2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M44"/>
  <sheetViews>
    <sheetView workbookViewId="0">
      <selection activeCell="M44" sqref="M44"/>
    </sheetView>
  </sheetViews>
  <sheetFormatPr baseColWidth="10" defaultRowHeight="15" x14ac:dyDescent="0.25"/>
  <sheetData>
    <row r="2" spans="2:2" x14ac:dyDescent="0.25">
      <c r="B2" s="71" t="s">
        <v>66</v>
      </c>
    </row>
    <row r="3" spans="2:2" x14ac:dyDescent="0.25">
      <c r="B3" s="72" t="s">
        <v>68</v>
      </c>
    </row>
    <row r="4" spans="2:2" x14ac:dyDescent="0.25">
      <c r="B4" s="72" t="s">
        <v>69</v>
      </c>
    </row>
    <row r="5" spans="2:2" x14ac:dyDescent="0.25">
      <c r="B5" s="72" t="s">
        <v>70</v>
      </c>
    </row>
    <row r="6" spans="2:2" x14ac:dyDescent="0.25">
      <c r="B6" s="72" t="s">
        <v>71</v>
      </c>
    </row>
    <row r="7" spans="2:2" x14ac:dyDescent="0.25">
      <c r="B7" s="72" t="s">
        <v>72</v>
      </c>
    </row>
    <row r="8" spans="2:2" x14ac:dyDescent="0.25">
      <c r="B8" s="72" t="s">
        <v>73</v>
      </c>
    </row>
    <row r="9" spans="2:2" x14ac:dyDescent="0.25">
      <c r="B9" s="72" t="s">
        <v>74</v>
      </c>
    </row>
    <row r="10" spans="2:2" x14ac:dyDescent="0.25">
      <c r="B10" s="72" t="s">
        <v>75</v>
      </c>
    </row>
    <row r="11" spans="2:2" x14ac:dyDescent="0.25">
      <c r="B11" s="72" t="s">
        <v>76</v>
      </c>
    </row>
    <row r="12" spans="2:2" x14ac:dyDescent="0.25">
      <c r="B12" s="72" t="s">
        <v>77</v>
      </c>
    </row>
    <row r="13" spans="2:2" x14ac:dyDescent="0.25">
      <c r="B13" s="72" t="s">
        <v>78</v>
      </c>
    </row>
    <row r="14" spans="2:2" x14ac:dyDescent="0.25">
      <c r="B14" s="72" t="s">
        <v>79</v>
      </c>
    </row>
    <row r="15" spans="2:2" x14ac:dyDescent="0.25">
      <c r="B15" s="72" t="s">
        <v>80</v>
      </c>
    </row>
    <row r="16" spans="2:2" x14ac:dyDescent="0.25">
      <c r="B16" s="72" t="s">
        <v>81</v>
      </c>
    </row>
    <row r="17" spans="2:13" x14ac:dyDescent="0.25">
      <c r="B17" s="72" t="s">
        <v>82</v>
      </c>
    </row>
    <row r="18" spans="2:13" x14ac:dyDescent="0.25">
      <c r="B18" s="72" t="s">
        <v>83</v>
      </c>
    </row>
    <row r="19" spans="2:13" x14ac:dyDescent="0.25">
      <c r="B19" s="72" t="s">
        <v>84</v>
      </c>
    </row>
    <row r="20" spans="2:13" x14ac:dyDescent="0.25">
      <c r="B20" s="72" t="s">
        <v>85</v>
      </c>
    </row>
    <row r="21" spans="2:13" x14ac:dyDescent="0.25">
      <c r="B21" s="72" t="s">
        <v>86</v>
      </c>
    </row>
    <row r="22" spans="2:13" x14ac:dyDescent="0.25">
      <c r="B22" s="72" t="s">
        <v>87</v>
      </c>
    </row>
    <row r="23" spans="2:13" x14ac:dyDescent="0.25">
      <c r="B23" s="72" t="s">
        <v>88</v>
      </c>
    </row>
    <row r="24" spans="2:13" x14ac:dyDescent="0.25">
      <c r="B24" s="72" t="s">
        <v>89</v>
      </c>
    </row>
    <row r="25" spans="2:13" x14ac:dyDescent="0.25">
      <c r="B25" s="72" t="s">
        <v>90</v>
      </c>
    </row>
    <row r="26" spans="2:13" x14ac:dyDescent="0.25">
      <c r="B26" s="72" t="s">
        <v>91</v>
      </c>
    </row>
    <row r="27" spans="2:13" x14ac:dyDescent="0.25">
      <c r="B27" s="72" t="s">
        <v>92</v>
      </c>
    </row>
    <row r="28" spans="2:13" x14ac:dyDescent="0.25">
      <c r="B28" s="72" t="s">
        <v>93</v>
      </c>
    </row>
    <row r="29" spans="2:13" x14ac:dyDescent="0.25">
      <c r="B29" s="72"/>
    </row>
    <row r="30" spans="2:13" x14ac:dyDescent="0.25">
      <c r="B30" s="71" t="s">
        <v>67</v>
      </c>
      <c r="D30" s="71" t="s">
        <v>0</v>
      </c>
      <c r="G30" s="79" t="s">
        <v>117</v>
      </c>
      <c r="J30" s="79" t="s">
        <v>124</v>
      </c>
      <c r="M30" s="79" t="s">
        <v>108</v>
      </c>
    </row>
    <row r="31" spans="2:13" x14ac:dyDescent="0.25">
      <c r="B31" s="72" t="s">
        <v>94</v>
      </c>
      <c r="D31" s="72" t="s">
        <v>102</v>
      </c>
      <c r="G31" t="s">
        <v>118</v>
      </c>
      <c r="J31" t="s">
        <v>125</v>
      </c>
      <c r="M31" t="s">
        <v>141</v>
      </c>
    </row>
    <row r="32" spans="2:13" x14ac:dyDescent="0.25">
      <c r="B32" s="72" t="s">
        <v>95</v>
      </c>
      <c r="D32" s="72" t="s">
        <v>103</v>
      </c>
      <c r="G32" t="s">
        <v>119</v>
      </c>
      <c r="J32" t="s">
        <v>128</v>
      </c>
      <c r="M32" t="s">
        <v>142</v>
      </c>
    </row>
    <row r="33" spans="2:13" x14ac:dyDescent="0.25">
      <c r="B33" s="72" t="s">
        <v>96</v>
      </c>
      <c r="D33" t="s">
        <v>105</v>
      </c>
      <c r="G33" t="s">
        <v>120</v>
      </c>
      <c r="J33" t="s">
        <v>129</v>
      </c>
      <c r="M33" t="s">
        <v>143</v>
      </c>
    </row>
    <row r="34" spans="2:13" x14ac:dyDescent="0.25">
      <c r="B34" s="72" t="s">
        <v>97</v>
      </c>
      <c r="D34" t="s">
        <v>106</v>
      </c>
      <c r="G34" t="s">
        <v>121</v>
      </c>
      <c r="M34" t="s">
        <v>144</v>
      </c>
    </row>
    <row r="35" spans="2:13" x14ac:dyDescent="0.25">
      <c r="B35" s="72" t="s">
        <v>98</v>
      </c>
      <c r="D35" t="s">
        <v>107</v>
      </c>
      <c r="G35" t="s">
        <v>122</v>
      </c>
      <c r="M35" t="s">
        <v>145</v>
      </c>
    </row>
    <row r="36" spans="2:13" x14ac:dyDescent="0.25">
      <c r="B36" s="72" t="s">
        <v>99</v>
      </c>
      <c r="G36" t="s">
        <v>123</v>
      </c>
      <c r="M36" t="s">
        <v>146</v>
      </c>
    </row>
    <row r="37" spans="2:13" x14ac:dyDescent="0.25">
      <c r="B37" s="72" t="s">
        <v>100</v>
      </c>
      <c r="M37" t="s">
        <v>147</v>
      </c>
    </row>
    <row r="38" spans="2:13" x14ac:dyDescent="0.25">
      <c r="B38" s="72"/>
      <c r="M38" t="s">
        <v>148</v>
      </c>
    </row>
    <row r="39" spans="2:13" x14ac:dyDescent="0.25">
      <c r="B39" s="72"/>
      <c r="M39" t="s">
        <v>149</v>
      </c>
    </row>
    <row r="40" spans="2:13" x14ac:dyDescent="0.25">
      <c r="B40" s="72" t="s">
        <v>101</v>
      </c>
      <c r="M40" t="s">
        <v>150</v>
      </c>
    </row>
    <row r="41" spans="2:13" x14ac:dyDescent="0.25">
      <c r="B41" s="72"/>
      <c r="M41" t="s">
        <v>151</v>
      </c>
    </row>
    <row r="42" spans="2:13" x14ac:dyDescent="0.25">
      <c r="M42" t="s">
        <v>152</v>
      </c>
    </row>
    <row r="43" spans="2:13" x14ac:dyDescent="0.25">
      <c r="M43" t="s">
        <v>153</v>
      </c>
    </row>
    <row r="44" spans="2:13" x14ac:dyDescent="0.25">
      <c r="M44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FOR-DLQ-020</vt:lpstr>
      <vt:lpstr>FOR-DLQ-045</vt:lpstr>
      <vt:lpstr>Hoja1</vt:lpstr>
      <vt:lpstr>'FOR-DLQ-045'!Títulos_a_imprimir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 de Calidad</dc:creator>
  <cp:lastModifiedBy>sofia diaz</cp:lastModifiedBy>
  <cp:lastPrinted>2026-10-17T13:58:38Z</cp:lastPrinted>
  <dcterms:created xsi:type="dcterms:W3CDTF">2026-10-07T13:02:01Z</dcterms:created>
  <dcterms:modified xsi:type="dcterms:W3CDTF">2026-10-17T14:00:30Z</dcterms:modified>
</cp:coreProperties>
</file>